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ma\Dropbox\Public\"/>
    </mc:Choice>
  </mc:AlternateContent>
  <xr:revisionPtr revIDLastSave="0" documentId="13_ncr:1_{D0182545-A0F5-4D8C-A9E4-583F390D2E92}" xr6:coauthVersionLast="47" xr6:coauthVersionMax="47" xr10:uidLastSave="{00000000-0000-0000-0000-000000000000}"/>
  <bookViews>
    <workbookView xWindow="-120" yWindow="-120" windowWidth="29040" windowHeight="15720" xr2:uid="{54125650-19CC-4D0A-9274-9E5050CBC6E8}"/>
  </bookViews>
  <sheets>
    <sheet name="Blad1" sheetId="1" r:id="rId1"/>
  </sheets>
  <definedNames>
    <definedName name="Left_Exec">Blad1!$O$18:$O$23</definedName>
    <definedName name="_xlnm.Print_Area" localSheetId="0">Blad1!$A$1:$H$47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B31" i="1" s="1"/>
  <c r="J24" i="1"/>
  <c r="J19" i="1"/>
  <c r="B32" i="1" s="1"/>
  <c r="J20" i="1"/>
  <c r="J21" i="1"/>
  <c r="J18" i="1"/>
  <c r="B34" i="1" s="1"/>
  <c r="J23" i="1"/>
  <c r="B33" i="1" s="1"/>
  <c r="B29" i="1"/>
  <c r="B37" i="1" s="1"/>
  <c r="E37" i="1" s="1"/>
  <c r="M22" i="1"/>
  <c r="M21" i="1"/>
  <c r="M20" i="1"/>
  <c r="M18" i="1"/>
  <c r="M19" i="1"/>
  <c r="B40" i="1"/>
  <c r="E40" i="1" s="1"/>
  <c r="B39" i="1"/>
  <c r="E39" i="1" s="1"/>
  <c r="B38" i="1"/>
  <c r="E38" i="1" s="1"/>
  <c r="B30" i="1" l="1"/>
  <c r="O19" i="1"/>
  <c r="O21" i="1"/>
  <c r="O20" i="1"/>
  <c r="O22" i="1"/>
  <c r="O23" i="1"/>
  <c r="B36" i="1"/>
</calcChain>
</file>

<file path=xl/sharedStrings.xml><?xml version="1.0" encoding="utf-8"?>
<sst xmlns="http://schemas.openxmlformats.org/spreadsheetml/2006/main" count="35" uniqueCount="31">
  <si>
    <t>FISHTAIL</t>
  </si>
  <si>
    <t>SPLIT POSITION</t>
  </si>
  <si>
    <t>SPINNING 180°</t>
  </si>
  <si>
    <t>TRAVELLING BALLET LEG COMBINATION</t>
  </si>
  <si>
    <t>BARRACUDA BENT KNEE</t>
  </si>
  <si>
    <t>From a Front Layout Position, a Front Pike Position is assumed; one leg is lifted to a Fishtail Position, the second leg is lifted to a Vertical Position (ending is optional).</t>
  </si>
  <si>
    <t>Followed by a walkout front or walkout back.</t>
  </si>
  <si>
    <t>From a Bent Knee Position, a Spin 180° is executed as the legs are joined to a Vertical Position at the ankles followed by submergence.</t>
  </si>
  <si>
    <t>Beginning in a Back Layout Position a ballet leg alternate is executed with travel.</t>
  </si>
  <si>
    <t>From the Back Pike Position with the legs perpendicular and the toes just below the surface, a Thrust is executed as one leg is drawn along the inside of the other extended leg to assume a Bent Knee Vertical Position. A Vertical Descent is executed in a Bent Knee Vertical Position at the same tempo as the Thrust.</t>
  </si>
  <si>
    <t>Required Elements</t>
  </si>
  <si>
    <t>Description</t>
  </si>
  <si>
    <t>Order of execution</t>
  </si>
  <si>
    <t>MASTERS COACH CARD</t>
  </si>
  <si>
    <t>Technical Routines Solo</t>
  </si>
  <si>
    <t>Technical Routines Duet</t>
  </si>
  <si>
    <t>Technical Routines Mixed Duet</t>
  </si>
  <si>
    <t>Technical Routines Teams</t>
  </si>
  <si>
    <t>Club name:</t>
  </si>
  <si>
    <t>Name of participant(s):</t>
  </si>
  <si>
    <t xml:space="preserve"> </t>
  </si>
  <si>
    <t>Date of sign:</t>
  </si>
  <si>
    <t>Senders name:</t>
  </si>
  <si>
    <t>Elemant judge number:</t>
  </si>
  <si>
    <t>Element judge signature:</t>
  </si>
  <si>
    <t>Element judges score:</t>
  </si>
  <si>
    <t>FLAMINGO</t>
  </si>
  <si>
    <t>or</t>
  </si>
  <si>
    <t>DD</t>
  </si>
  <si>
    <t>a Ballet Leg is assumed. The shin of horizontal leg is drawn along the surface of the water 
to assume a Surface Flamingo Position</t>
  </si>
  <si>
    <t>version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</si>
</sst>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*_"/>
    <numFmt numFmtId="165" formatCode="0.##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Protection="1">
      <protection locked="0" hidden="1"/>
    </xf>
    <xf numFmtId="164" fontId="2" fillId="0" borderId="0" xfId="0" applyNumberFormat="1" applyFont="1" applyAlignment="1" applyProtection="1">
      <alignment vertical="center" wrapText="1"/>
      <protection locked="0" hidden="1"/>
    </xf>
    <xf numFmtId="165" fontId="10" fillId="0" borderId="1" xfId="0" applyNumberFormat="1" applyFont="1" applyBorder="1" applyAlignment="1" applyProtection="1">
      <alignment horizontal="center" vertical="center" wrapText="1"/>
      <protection locked="0" hidden="1"/>
    </xf>
    <xf numFmtId="0" fontId="8" fillId="0" borderId="1" xfId="0" applyFon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 wrapText="1"/>
      <protection hidden="1"/>
    </xf>
    <xf numFmtId="0" fontId="2" fillId="0" borderId="5" xfId="0" applyFont="1" applyBorder="1" applyAlignment="1" applyProtection="1">
      <alignment horizontal="left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wrapText="1"/>
      <protection hidden="1"/>
    </xf>
    <xf numFmtId="0" fontId="1" fillId="0" borderId="3" xfId="0" applyFont="1" applyBorder="1" applyAlignment="1" applyProtection="1">
      <alignment horizontal="center" wrapText="1"/>
      <protection hidden="1"/>
    </xf>
    <xf numFmtId="164" fontId="2" fillId="0" borderId="0" xfId="0" applyNumberFormat="1" applyFont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locked="0" hidden="1"/>
    </xf>
    <xf numFmtId="0" fontId="4" fillId="0" borderId="3" xfId="0" applyFont="1" applyBorder="1" applyAlignment="1" applyProtection="1">
      <alignment horizontal="center" vertical="center"/>
      <protection locked="0"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8"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3EDB-4B6A-439A-86D9-F633BFF248BE}">
  <sheetPr>
    <pageSetUpPr fitToPage="1"/>
  </sheetPr>
  <dimension ref="A1:P47"/>
  <sheetViews>
    <sheetView tabSelected="1" zoomScaleNormal="100" workbookViewId="0">
      <selection activeCell="C10" sqref="C10:H10"/>
    </sheetView>
  </sheetViews>
  <sheetFormatPr defaultRowHeight="15" x14ac:dyDescent="0.25"/>
  <cols>
    <col min="1" max="1" width="9.140625" style="1"/>
    <col min="2" max="2" width="11.7109375" style="1" customWidth="1"/>
    <col min="3" max="3" width="4.85546875" style="5" customWidth="1"/>
    <col min="4" max="4" width="47.42578125" style="5" customWidth="1"/>
    <col min="5" max="5" width="23" style="6" customWidth="1"/>
    <col min="6" max="6" width="10.28515625" style="1" customWidth="1"/>
    <col min="7" max="7" width="22.85546875" style="1" customWidth="1"/>
    <col min="8" max="8" width="40.140625" style="1" customWidth="1"/>
    <col min="9" max="9" width="9.140625" style="1"/>
    <col min="10" max="10" width="44.42578125" style="1" hidden="1" customWidth="1"/>
    <col min="11" max="16" width="9.140625" style="1" hidden="1" customWidth="1"/>
    <col min="17" max="16384" width="9.140625" style="1"/>
  </cols>
  <sheetData>
    <row r="1" spans="1:9" x14ac:dyDescent="0.25">
      <c r="A1" s="1" t="s">
        <v>30</v>
      </c>
    </row>
    <row r="2" spans="1:9" ht="46.5" x14ac:dyDescent="0.7">
      <c r="B2" s="39" t="s">
        <v>13</v>
      </c>
      <c r="C2" s="39"/>
      <c r="D2" s="39"/>
      <c r="E2" s="39"/>
      <c r="F2" s="39"/>
      <c r="G2" s="39"/>
      <c r="H2" s="39"/>
    </row>
    <row r="3" spans="1:9" ht="26.25" x14ac:dyDescent="0.4">
      <c r="B3" s="2"/>
      <c r="C3" s="2"/>
      <c r="D3" s="2"/>
      <c r="E3" s="2"/>
      <c r="F3" s="2"/>
    </row>
    <row r="5" spans="1:9" s="4" customFormat="1" ht="20.100000000000001" customHeight="1" x14ac:dyDescent="0.25">
      <c r="B5" s="17" t="b">
        <v>0</v>
      </c>
      <c r="C5" s="38" t="s">
        <v>14</v>
      </c>
      <c r="D5" s="38"/>
      <c r="E5" s="3"/>
    </row>
    <row r="6" spans="1:9" s="4" customFormat="1" ht="20.100000000000001" customHeight="1" x14ac:dyDescent="0.25">
      <c r="B6" s="17" t="b">
        <v>0</v>
      </c>
      <c r="C6" s="38" t="s">
        <v>15</v>
      </c>
      <c r="D6" s="38"/>
      <c r="E6" s="3"/>
    </row>
    <row r="7" spans="1:9" s="4" customFormat="1" ht="20.100000000000001" customHeight="1" x14ac:dyDescent="0.25">
      <c r="B7" s="17" t="b">
        <v>0</v>
      </c>
      <c r="C7" s="38" t="s">
        <v>16</v>
      </c>
      <c r="D7" s="38"/>
      <c r="E7" s="3"/>
    </row>
    <row r="8" spans="1:9" s="4" customFormat="1" ht="20.100000000000001" customHeight="1" x14ac:dyDescent="0.25">
      <c r="B8" s="17" t="b">
        <v>0</v>
      </c>
      <c r="C8" s="38" t="s">
        <v>17</v>
      </c>
      <c r="D8" s="38"/>
      <c r="E8" s="3"/>
    </row>
    <row r="9" spans="1:9" ht="20.100000000000001" customHeight="1" x14ac:dyDescent="0.25"/>
    <row r="10" spans="1:9" ht="30" customHeight="1" x14ac:dyDescent="0.25">
      <c r="B10" s="7" t="s">
        <v>18</v>
      </c>
      <c r="C10" s="35" t="s">
        <v>20</v>
      </c>
      <c r="D10" s="35"/>
      <c r="E10" s="35"/>
      <c r="F10" s="35"/>
      <c r="G10" s="35"/>
      <c r="H10" s="35"/>
    </row>
    <row r="12" spans="1:9" ht="30" customHeight="1" x14ac:dyDescent="0.25">
      <c r="B12" s="8" t="s">
        <v>19</v>
      </c>
      <c r="D12" s="35" t="s">
        <v>20</v>
      </c>
      <c r="E12" s="35"/>
      <c r="F12" s="35"/>
      <c r="G12" s="35"/>
      <c r="H12" s="35"/>
    </row>
    <row r="13" spans="1:9" ht="30" customHeight="1" x14ac:dyDescent="0.25">
      <c r="B13" s="8"/>
      <c r="D13" s="35" t="s">
        <v>20</v>
      </c>
      <c r="E13" s="35"/>
      <c r="F13" s="35"/>
      <c r="G13" s="35"/>
      <c r="H13" s="35"/>
    </row>
    <row r="16" spans="1:9" ht="15" customHeight="1" x14ac:dyDescent="0.25">
      <c r="B16" s="33" t="s">
        <v>12</v>
      </c>
      <c r="C16" s="29" t="s">
        <v>10</v>
      </c>
      <c r="D16" s="30"/>
      <c r="E16" s="40" t="s">
        <v>11</v>
      </c>
      <c r="F16" s="40"/>
      <c r="G16" s="40"/>
      <c r="H16" s="40"/>
      <c r="I16" s="23" t="s">
        <v>28</v>
      </c>
    </row>
    <row r="17" spans="2:15" x14ac:dyDescent="0.25">
      <c r="B17" s="34"/>
      <c r="C17" s="31"/>
      <c r="D17" s="32"/>
      <c r="E17" s="40"/>
      <c r="F17" s="40"/>
      <c r="G17" s="40"/>
      <c r="H17" s="40"/>
      <c r="I17" s="23"/>
    </row>
    <row r="18" spans="2:15" ht="45" customHeight="1" x14ac:dyDescent="0.25">
      <c r="B18" s="16"/>
      <c r="C18" s="27" t="s">
        <v>0</v>
      </c>
      <c r="D18" s="28"/>
      <c r="E18" s="41" t="s">
        <v>5</v>
      </c>
      <c r="F18" s="41"/>
      <c r="G18" s="41"/>
      <c r="H18" s="41"/>
      <c r="I18" s="22">
        <v>1.6</v>
      </c>
      <c r="J18" s="1" t="str">
        <f>CONCATENATE(C18," (DD - ",I18,")")</f>
        <v>FISHTAIL (DD - 1,6)</v>
      </c>
      <c r="M18" s="1">
        <f>IF(COUNTIF($B$18:$B$25,1)&gt;0,"",1)</f>
        <v>1</v>
      </c>
    </row>
    <row r="19" spans="2:15" ht="45" customHeight="1" x14ac:dyDescent="0.25">
      <c r="B19" s="16"/>
      <c r="C19" s="27" t="s">
        <v>1</v>
      </c>
      <c r="D19" s="28"/>
      <c r="E19" s="41" t="s">
        <v>6</v>
      </c>
      <c r="F19" s="41"/>
      <c r="G19" s="41"/>
      <c r="H19" s="41"/>
      <c r="I19" s="22">
        <v>1.3</v>
      </c>
      <c r="J19" s="1" t="str">
        <f t="shared" ref="J19:J21" si="0">CONCATENATE(C19," (DD - ",I19,")")</f>
        <v>SPLIT POSITION (DD - 1,3)</v>
      </c>
      <c r="M19" s="1">
        <f>IF(COUNTIF($B$18:$B$25,2)&gt;0,"",2)</f>
        <v>2</v>
      </c>
      <c r="O19" s="1">
        <f>IFERROR(SMALL($M$18:$M$22,1),"")</f>
        <v>1</v>
      </c>
    </row>
    <row r="20" spans="2:15" ht="45" customHeight="1" x14ac:dyDescent="0.25">
      <c r="B20" s="16"/>
      <c r="C20" s="27" t="s">
        <v>2</v>
      </c>
      <c r="D20" s="28"/>
      <c r="E20" s="41" t="s">
        <v>7</v>
      </c>
      <c r="F20" s="41"/>
      <c r="G20" s="41"/>
      <c r="H20" s="41"/>
      <c r="I20" s="22">
        <v>1.1000000000000001</v>
      </c>
      <c r="J20" s="1" t="str">
        <f t="shared" si="0"/>
        <v>SPINNING 180° (DD - 1,1)</v>
      </c>
      <c r="M20" s="1">
        <f>IF(COUNTIF($B$18:$B$25,3)&gt;0,"",3)</f>
        <v>3</v>
      </c>
      <c r="O20" s="1">
        <f>IFERROR(SMALL($M$18:$M$22,2),"")</f>
        <v>2</v>
      </c>
    </row>
    <row r="21" spans="2:15" ht="22.5" customHeight="1" x14ac:dyDescent="0.25">
      <c r="B21" s="45"/>
      <c r="C21" s="27" t="s">
        <v>3</v>
      </c>
      <c r="D21" s="28"/>
      <c r="E21" s="41" t="s">
        <v>8</v>
      </c>
      <c r="F21" s="41"/>
      <c r="G21" s="41"/>
      <c r="H21" s="41"/>
      <c r="I21" s="22">
        <v>1.3</v>
      </c>
      <c r="J21" s="1" t="str">
        <f t="shared" si="0"/>
        <v>TRAVELLING BALLET LEG COMBINATION (DD - 1,3)</v>
      </c>
      <c r="M21" s="1">
        <f>IF(COUNTIF($B$18:$B$25,4)&gt;0,"",4)</f>
        <v>4</v>
      </c>
      <c r="O21" s="1">
        <f>IFERROR(SMALL($M$18:$M$22,3),"")</f>
        <v>3</v>
      </c>
    </row>
    <row r="22" spans="2:15" ht="9" customHeight="1" x14ac:dyDescent="0.25">
      <c r="B22" s="46"/>
      <c r="C22" s="56" t="s">
        <v>27</v>
      </c>
      <c r="D22" s="47"/>
      <c r="E22" s="49"/>
      <c r="F22" s="50"/>
      <c r="G22" s="50"/>
      <c r="H22" s="51"/>
      <c r="I22" s="24"/>
      <c r="M22" s="1">
        <f>IF(COUNTIF($B$18:$B$25,5)&gt;0,"",5)</f>
        <v>5</v>
      </c>
      <c r="O22" s="1">
        <f>IFERROR(SMALL($M$18:$M$22,4),"")</f>
        <v>4</v>
      </c>
    </row>
    <row r="23" spans="2:15" ht="9" customHeight="1" x14ac:dyDescent="0.25">
      <c r="B23" s="45"/>
      <c r="C23" s="57"/>
      <c r="D23" s="48"/>
      <c r="E23" s="52"/>
      <c r="F23" s="53"/>
      <c r="G23" s="53"/>
      <c r="H23" s="54"/>
      <c r="I23" s="25"/>
      <c r="J23" s="1" t="str">
        <f>J24</f>
        <v>FLAMINGO (DD - 1,4)</v>
      </c>
      <c r="O23" s="1">
        <f>IFERROR(SMALL($M$18:$M$22,5),"")</f>
        <v>5</v>
      </c>
    </row>
    <row r="24" spans="2:15" ht="36.75" customHeight="1" x14ac:dyDescent="0.25">
      <c r="B24" s="46"/>
      <c r="C24" s="27" t="s">
        <v>26</v>
      </c>
      <c r="D24" s="28"/>
      <c r="E24" s="42" t="s">
        <v>29</v>
      </c>
      <c r="F24" s="43"/>
      <c r="G24" s="43"/>
      <c r="H24" s="44"/>
      <c r="I24" s="22">
        <v>1.4</v>
      </c>
      <c r="J24" s="1" t="str">
        <f>CONCATENATE(C24," (DD - ",I24,")")</f>
        <v>FLAMINGO (DD - 1,4)</v>
      </c>
    </row>
    <row r="25" spans="2:15" ht="45" customHeight="1" x14ac:dyDescent="0.25">
      <c r="B25" s="16"/>
      <c r="C25" s="27" t="s">
        <v>4</v>
      </c>
      <c r="D25" s="28"/>
      <c r="E25" s="41" t="s">
        <v>9</v>
      </c>
      <c r="F25" s="41"/>
      <c r="G25" s="41"/>
      <c r="H25" s="41"/>
      <c r="I25" s="22">
        <v>1.6</v>
      </c>
      <c r="J25" s="1" t="str">
        <f t="shared" ref="J25" si="1">CONCATENATE(C25," (DD - ",I25,")")</f>
        <v>BARRACUDA BENT KNEE (DD - 1,6)</v>
      </c>
    </row>
    <row r="28" spans="2:15" x14ac:dyDescent="0.25">
      <c r="M28" s="4"/>
      <c r="N28" s="4"/>
      <c r="O28" s="4"/>
    </row>
    <row r="29" spans="2:15" s="4" customFormat="1" ht="24.75" customHeight="1" x14ac:dyDescent="0.25">
      <c r="B29" s="9" t="str">
        <f>IF(COUNTBLANK(B18:B25)&gt;3,"","Order of execution of elements")</f>
        <v/>
      </c>
      <c r="C29" s="5"/>
      <c r="D29" s="5"/>
      <c r="E29" s="10" t="s">
        <v>25</v>
      </c>
      <c r="G29" s="10" t="s">
        <v>23</v>
      </c>
      <c r="M29" s="1"/>
      <c r="N29" s="1"/>
      <c r="O29" s="1"/>
    </row>
    <row r="30" spans="2:15" ht="39.950000000000003" customHeight="1" x14ac:dyDescent="0.25">
      <c r="B30" s="36" t="str">
        <f>IF(ISNUMBER(MATCH(1,$B$18:$B$25,0)),CONCATENATE("1 - ",INDEX($J$18:$J$25,MATCH(1,$B$18:$B$25,0))),"")</f>
        <v/>
      </c>
      <c r="C30" s="36"/>
      <c r="D30" s="36"/>
      <c r="E30" s="20"/>
      <c r="G30" s="21"/>
    </row>
    <row r="31" spans="2:15" ht="39.950000000000003" customHeight="1" x14ac:dyDescent="0.3">
      <c r="B31" s="36" t="str">
        <f>IF(ISNUMBER(MATCH(2,$B$18:$B$25,0)),CONCATENATE("2 - ",INDEX($J$18:$J$25,MATCH(2,$B$18:$B$25,0))),"")</f>
        <v/>
      </c>
      <c r="C31" s="36"/>
      <c r="D31" s="36"/>
      <c r="E31" s="20"/>
      <c r="G31" s="12" t="s">
        <v>24</v>
      </c>
    </row>
    <row r="32" spans="2:15" ht="39.950000000000003" customHeight="1" x14ac:dyDescent="0.25">
      <c r="B32" s="36" t="str">
        <f>IF(ISNUMBER(MATCH(3,$B$18:$B$25,0)),CONCATENATE("3 - ",INDEX($J$18:$J$25,MATCH(3,$B$18:$B$25,0))),"")</f>
        <v/>
      </c>
      <c r="C32" s="36"/>
      <c r="D32" s="36"/>
      <c r="E32" s="20"/>
      <c r="G32" s="18"/>
    </row>
    <row r="33" spans="2:8" ht="39.950000000000003" customHeight="1" x14ac:dyDescent="0.25">
      <c r="B33" s="36" t="str">
        <f>IF(ISNUMBER(MATCH(4,$B$18:$B$25,0)),CONCATENATE("4 - ",INDEX($J$18:$J$25,MATCH(4,$B$18:$B$25,0))),"")</f>
        <v/>
      </c>
      <c r="C33" s="36"/>
      <c r="D33" s="36"/>
      <c r="E33" s="20"/>
    </row>
    <row r="34" spans="2:8" ht="39.950000000000003" customHeight="1" x14ac:dyDescent="0.25">
      <c r="B34" s="36" t="str">
        <f>IF(ISNUMBER(MATCH(5,$B$18:$B$25,0)),CONCATENATE("5 - ",INDEX($J$18:$J$25,MATCH(5,$B$18:$B$25,0))),"")</f>
        <v/>
      </c>
      <c r="C34" s="36"/>
      <c r="D34" s="36"/>
      <c r="E34" s="20"/>
    </row>
    <row r="35" spans="2:8" ht="21.75" customHeight="1" x14ac:dyDescent="0.25">
      <c r="B35" s="11"/>
      <c r="C35" s="11"/>
      <c r="D35" s="11"/>
    </row>
    <row r="36" spans="2:8" ht="20.100000000000001" customHeight="1" x14ac:dyDescent="0.25">
      <c r="B36" s="37" t="str">
        <f>IF(B29&lt;&gt;"","Any time during routine","")</f>
        <v/>
      </c>
      <c r="C36" s="37"/>
      <c r="D36" s="37"/>
      <c r="E36" s="37"/>
    </row>
    <row r="37" spans="2:8" ht="20.100000000000001" customHeight="1" x14ac:dyDescent="0.25">
      <c r="B37" s="38" t="str">
        <f>IF(B29&lt;&gt;"","6 - TWO (2) FORMS OF PROPULSION","")</f>
        <v/>
      </c>
      <c r="C37" s="38"/>
      <c r="D37" s="38"/>
      <c r="E37" s="55" t="str">
        <f>IF(B37&lt;&gt;"","[Must include Egg Beater travelling sideways and/or forward (arms optional)]","")</f>
        <v/>
      </c>
      <c r="F37" s="55"/>
      <c r="G37" s="55"/>
      <c r="H37" s="55"/>
    </row>
    <row r="38" spans="2:8" ht="20.100000000000001" customHeight="1" x14ac:dyDescent="0.25">
      <c r="B38" s="38" t="str">
        <f>IF(OR(B6=TRUE,B7=TRUE,B8=TRUE),"7 - JOINED ACTION","")</f>
        <v/>
      </c>
      <c r="C38" s="38"/>
      <c r="D38" s="38"/>
      <c r="E38" s="55" t="str">
        <f>IF(B38&lt;&gt;"","[A connected figure or a connected float or connected stroking]","")</f>
        <v/>
      </c>
      <c r="F38" s="55"/>
      <c r="G38" s="55"/>
      <c r="H38" s="55"/>
    </row>
    <row r="39" spans="2:8" ht="20.100000000000001" customHeight="1" x14ac:dyDescent="0.25">
      <c r="B39" s="38" t="str">
        <f>IF(B8=TRUE,"8 - CADENCE ACTION","")</f>
        <v/>
      </c>
      <c r="C39" s="38"/>
      <c r="D39" s="38"/>
      <c r="E39" s="55" t="str">
        <f>IF(B39&lt;&gt;"","[Identical movements performed sequentially, one by one, by all team members]","")</f>
        <v/>
      </c>
      <c r="F39" s="55"/>
      <c r="G39" s="55"/>
      <c r="H39" s="55"/>
    </row>
    <row r="40" spans="2:8" ht="20.100000000000001" customHeight="1" x14ac:dyDescent="0.25">
      <c r="B40" s="38" t="str">
        <f>IF(B8=TRUE,"9 - PATTERNS, one circle and straight line","")</f>
        <v/>
      </c>
      <c r="C40" s="38"/>
      <c r="D40" s="38"/>
      <c r="E40" s="55" t="str">
        <f>IF(B40&lt;&gt;"","[must show one circle and straight line]","")</f>
        <v/>
      </c>
      <c r="F40" s="55"/>
      <c r="G40" s="55"/>
      <c r="H40" s="55"/>
    </row>
    <row r="45" spans="2:8" ht="30" customHeight="1" x14ac:dyDescent="0.25">
      <c r="B45" s="26" t="s">
        <v>21</v>
      </c>
      <c r="C45" s="26"/>
      <c r="D45" s="19" t="s">
        <v>20</v>
      </c>
      <c r="E45" s="13"/>
    </row>
    <row r="46" spans="2:8" x14ac:dyDescent="0.25">
      <c r="B46" s="14"/>
      <c r="C46" s="15"/>
    </row>
    <row r="47" spans="2:8" ht="30" customHeight="1" x14ac:dyDescent="0.25">
      <c r="B47" s="26" t="s">
        <v>22</v>
      </c>
      <c r="C47" s="26"/>
      <c r="D47" s="35" t="s">
        <v>20</v>
      </c>
      <c r="E47" s="35"/>
      <c r="F47" s="35"/>
    </row>
  </sheetData>
  <sheetProtection selectLockedCells="1"/>
  <mergeCells count="47">
    <mergeCell ref="B40:D40"/>
    <mergeCell ref="B30:D30"/>
    <mergeCell ref="B31:D31"/>
    <mergeCell ref="E24:H24"/>
    <mergeCell ref="C24:D24"/>
    <mergeCell ref="B23:B24"/>
    <mergeCell ref="D22:D23"/>
    <mergeCell ref="E22:H23"/>
    <mergeCell ref="E40:H40"/>
    <mergeCell ref="B39:D39"/>
    <mergeCell ref="E37:H37"/>
    <mergeCell ref="E38:H38"/>
    <mergeCell ref="E39:H39"/>
    <mergeCell ref="C22:C23"/>
    <mergeCell ref="B21:B22"/>
    <mergeCell ref="B37:D37"/>
    <mergeCell ref="B38:D38"/>
    <mergeCell ref="B2:H2"/>
    <mergeCell ref="E16:H17"/>
    <mergeCell ref="C10:H10"/>
    <mergeCell ref="D12:H12"/>
    <mergeCell ref="D13:H13"/>
    <mergeCell ref="C8:D8"/>
    <mergeCell ref="C7:D7"/>
    <mergeCell ref="C6:D6"/>
    <mergeCell ref="C5:D5"/>
    <mergeCell ref="E18:H18"/>
    <mergeCell ref="E19:H19"/>
    <mergeCell ref="E20:H20"/>
    <mergeCell ref="E21:H21"/>
    <mergeCell ref="E25:H25"/>
    <mergeCell ref="I16:I17"/>
    <mergeCell ref="I22:I23"/>
    <mergeCell ref="B47:C47"/>
    <mergeCell ref="C21:D21"/>
    <mergeCell ref="C25:D25"/>
    <mergeCell ref="C16:D17"/>
    <mergeCell ref="B16:B17"/>
    <mergeCell ref="C18:D18"/>
    <mergeCell ref="C19:D19"/>
    <mergeCell ref="C20:D20"/>
    <mergeCell ref="D47:F47"/>
    <mergeCell ref="B32:D32"/>
    <mergeCell ref="B33:D33"/>
    <mergeCell ref="B34:D34"/>
    <mergeCell ref="B45:C45"/>
    <mergeCell ref="B36:E36"/>
  </mergeCells>
  <conditionalFormatting sqref="B18:B21 B23 B25">
    <cfRule type="duplicateValues" dxfId="7" priority="21"/>
  </conditionalFormatting>
  <conditionalFormatting sqref="C5">
    <cfRule type="expression" dxfId="6" priority="7" stopIfTrue="1">
      <formula>AND($B$5=TRUE,OR($B$6=TRUE,$B$7=TRUE,$B$8=TRUE))</formula>
    </cfRule>
  </conditionalFormatting>
  <conditionalFormatting sqref="C6">
    <cfRule type="expression" dxfId="5" priority="10" stopIfTrue="1">
      <formula>AND($B$6=TRUE,OR($B$5=TRUE,$B$7=TRUE,$B$8=TRUE))</formula>
    </cfRule>
  </conditionalFormatting>
  <conditionalFormatting sqref="C7">
    <cfRule type="expression" dxfId="4" priority="2" stopIfTrue="1">
      <formula>AND($B$7=TRUE,OR($B$5=TRUE,$B$6=TRUE,$B$8=TRUE))</formula>
    </cfRule>
  </conditionalFormatting>
  <conditionalFormatting sqref="C8">
    <cfRule type="expression" dxfId="3" priority="1" stopIfTrue="1">
      <formula>AND($B$8=TRUE,OR($B$5=TRUE,$B$6=TRUE,$B$7=TRUE))</formula>
    </cfRule>
  </conditionalFormatting>
  <conditionalFormatting sqref="C5:D5">
    <cfRule type="expression" dxfId="2" priority="8">
      <formula>$B5=TRUE</formula>
    </cfRule>
  </conditionalFormatting>
  <conditionalFormatting sqref="C6:D6">
    <cfRule type="expression" dxfId="1" priority="11">
      <formula>$B6=TRUE</formula>
    </cfRule>
  </conditionalFormatting>
  <conditionalFormatting sqref="C7:D8">
    <cfRule type="expression" dxfId="0" priority="3">
      <formula>$B7=TRUE</formula>
    </cfRule>
  </conditionalFormatting>
  <dataValidations count="5">
    <dataValidation type="list" showInputMessage="1" showErrorMessage="1" errorTitle="Wrong number" error="Only numbers 1 to 5 are allowed._x000a_And not a number already used." sqref="B25 B18:B20" xr:uid="{8D3A4A4F-DA08-4ED7-8BC6-595F2239EC6E}">
      <formula1>Left_Exec</formula1>
    </dataValidation>
    <dataValidation type="decimal" allowBlank="1" showInputMessage="1" showErrorMessage="1" errorTitle="Wrong score" error="Only scoring between 0 - 10" sqref="E30:E34" xr:uid="{F126F13A-20A2-479F-B489-CD910D759096}">
      <formula1>0</formula1>
      <formula2>10</formula2>
    </dataValidation>
    <dataValidation type="whole" allowBlank="1" showInputMessage="1" showErrorMessage="1" errorTitle="Wrong number" error="Only judge number 1 - 5" sqref="G30" xr:uid="{74C56A8D-1271-4E40-82E9-DA775017ACB3}">
      <formula1>1</formula1>
      <formula2>5</formula2>
    </dataValidation>
    <dataValidation type="list" showInputMessage="1" showErrorMessage="1" errorTitle="Wrong number" error="Only numbers 1 to 5 are allowed._x000a_And not a number already used." sqref="B23:B24" xr:uid="{CF5B5687-6209-42C8-B0A0-B4FFBF60EA66}">
      <formula1>IF($B$21&lt;&gt;"","",Left_Exec)</formula1>
    </dataValidation>
    <dataValidation type="list" showInputMessage="1" showErrorMessage="1" errorTitle="Wrong number" error="Only numbers 1 to 5 are allowed._x000a_And not a number already used." sqref="B21:B22" xr:uid="{02FD148A-4B1D-4DD2-B1D2-FDF9B4D672D5}">
      <formula1>IF($B$23&lt;&gt;"","",Left_Exec)</formula1>
    </dataValidation>
  </dataValidation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Blad1</vt:lpstr>
      <vt:lpstr>Left_Exec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Röhss</dc:creator>
  <cp:lastModifiedBy>Thomas Röhss</cp:lastModifiedBy>
  <cp:lastPrinted>2026-04-26T17:01:01Z</cp:lastPrinted>
  <dcterms:created xsi:type="dcterms:W3CDTF">2025-04-13T07:16:51Z</dcterms:created>
  <dcterms:modified xsi:type="dcterms:W3CDTF">2026-04-26T18:14:13Z</dcterms:modified>
</cp:coreProperties>
</file>